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p24\Desktop\MASka\"/>
    </mc:Choice>
  </mc:AlternateContent>
  <xr:revisionPtr revIDLastSave="0" documentId="13_ncr:1_{97443A83-788E-4033-B7FA-190714742841}" xr6:coauthVersionLast="47" xr6:coauthVersionMax="47" xr10:uidLastSave="{00000000-0000-0000-0000-000000000000}"/>
  <workbookProtection workbookAlgorithmName="SHA-512" workbookHashValue="NMEh1xV3K1fHuIOgVHxezCTqhIijN3aM9j1NAgxj82Tzx+2KTVaPxzj62K69IK4DOFrStbNIDvzvG/tDCLH+gQ==" workbookSaltValue="CaHh3ReljU3mWFAmJ8yqGQ==" workbookSpinCount="100000" lockStructure="1"/>
  <bookViews>
    <workbookView xWindow="-108" yWindow="-108" windowWidth="23256" windowHeight="12456" xr2:uid="{8D98D251-D19E-4545-9117-B59935BF9125}"/>
  </bookViews>
  <sheets>
    <sheet name="List1" sheetId="1" r:id="rId1"/>
    <sheet name="List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12" i="1"/>
  <c r="Q12" i="1" s="1"/>
  <c r="P13" i="1"/>
  <c r="Q13" i="1" s="1"/>
  <c r="P14" i="1"/>
  <c r="P16" i="1"/>
  <c r="Q16" i="1" s="1"/>
  <c r="P5" i="1"/>
  <c r="Q5" i="1" s="1"/>
  <c r="P10" i="1"/>
  <c r="Q10" i="1" s="1"/>
  <c r="P11" i="1"/>
  <c r="Q11" i="1" s="1"/>
  <c r="P9" i="1"/>
  <c r="Q9" i="1" s="1"/>
  <c r="I25" i="1"/>
  <c r="B25" i="1"/>
  <c r="O25" i="1"/>
  <c r="N25" i="1"/>
  <c r="L25" i="1"/>
  <c r="K25" i="1"/>
  <c r="E16" i="1" s="1"/>
  <c r="J25" i="1"/>
  <c r="H25" i="1"/>
  <c r="C25" i="1"/>
  <c r="D25" i="1"/>
  <c r="F25" i="1"/>
  <c r="P25" i="1" l="1"/>
  <c r="P26" i="1" s="1"/>
  <c r="C29" i="1"/>
  <c r="D29" i="1" s="1"/>
  <c r="L26" i="1"/>
  <c r="I29" i="1"/>
  <c r="J29" i="1" s="1"/>
  <c r="Q25" i="1"/>
  <c r="C26" i="1"/>
  <c r="I26" i="1"/>
  <c r="F26" i="1" l="1"/>
  <c r="C30" i="1" s="1"/>
  <c r="D30" i="1" s="1"/>
  <c r="I30" i="1"/>
  <c r="J30" i="1" s="1"/>
</calcChain>
</file>

<file path=xl/sharedStrings.xml><?xml version="1.0" encoding="utf-8"?>
<sst xmlns="http://schemas.openxmlformats.org/spreadsheetml/2006/main" count="138" uniqueCount="82">
  <si>
    <t>Příjmy</t>
  </si>
  <si>
    <t>Výdaje</t>
  </si>
  <si>
    <t>Plat/Mzda</t>
  </si>
  <si>
    <t>Nájem/hypotéka</t>
  </si>
  <si>
    <t>Plat /rodičovský příspěvek</t>
  </si>
  <si>
    <t>Nájemné</t>
  </si>
  <si>
    <t>Spoření na údržbu bydlení</t>
  </si>
  <si>
    <t>Vedlejší příjmy</t>
  </si>
  <si>
    <t>Energie – voda, elektřina, plyn, internet…</t>
  </si>
  <si>
    <t>Příjmy z podnikání</t>
  </si>
  <si>
    <t>Telefon, TV,</t>
  </si>
  <si>
    <t>Příjmy z investic</t>
  </si>
  <si>
    <t>Potraviny</t>
  </si>
  <si>
    <t>Sociální dávky</t>
  </si>
  <si>
    <t>Doprava</t>
  </si>
  <si>
    <t>Prodej věcí</t>
  </si>
  <si>
    <t>Děti – škola</t>
  </si>
  <si>
    <t>Děti – oblečení, boty</t>
  </si>
  <si>
    <t>Dospělí – oblečení, boty</t>
  </si>
  <si>
    <t>2 dospělí + dvě děti (1 a 7 let)</t>
  </si>
  <si>
    <t xml:space="preserve">Dluhy </t>
  </si>
  <si>
    <t>řeknete si o vyšší plat/mzdu</t>
  </si>
  <si>
    <t xml:space="preserve">Kdy půjde vaše dítě do školky, pokud čekáte druhé dítě můžete si vybrat zbytek příspěvku. </t>
  </si>
  <si>
    <t>není něco co můžete pronajmout/půjčit/vrtačka/vysavač na koberce/chata/kolo/kostým/plesové šaty….</t>
  </si>
  <si>
    <t xml:space="preserve">Umíte háčkovat, šít, vyměnit zip, opravit kapající kohoutek, posekat zahradu, vyvenčit psa, dojít na nákup, doučovat - můžete posktytnou svou službu - </t>
  </si>
  <si>
    <t>Pokud vaše rodina má příjem pod 3,4 násobku životního minima - máte nárok na přídavek na děti</t>
  </si>
  <si>
    <t>pří přijmu 41 800 (vyšší mzda + přídavky na dítě)</t>
  </si>
  <si>
    <t xml:space="preserve">sezonní prodej věcí… </t>
  </si>
  <si>
    <t>Nemohli byste jednu místnosti ve vašem bytě pronajmout studentovi?</t>
  </si>
  <si>
    <t>šetření energií může měsíčně ušetřit až 40%. Běžnými opatřeními 20%</t>
  </si>
  <si>
    <t xml:space="preserve">spočítejte si tarify své rodiny a prostudujte si nabídky jiných operátorů - číslo vám zůstane. Zkontrolujte si vyúčtování - využijete neomezená data… nechte si spočítat nabídky od jiného operátora. </t>
  </si>
  <si>
    <t>ostatní</t>
  </si>
  <si>
    <t>jeden měsíc si berte učtenky z nákupů a po měsíci si zkontrolujte výdaje za potraviny. Opravdu jste ty artyčoky v akci snědli? Nezkazilo se vám těch 15 jogurtů v akci? Nevyhodili jste půl kila mrkve? Opravdu musíte pít doma sladké pití a potřebují děti denně sušenky?</t>
  </si>
  <si>
    <t>nemohl by s vámi v autě někdo jezdit denně do práce? Využíváte všechny slevy ve veřejné dopravě?</t>
  </si>
  <si>
    <t>investice do vzdělání a kroužků se vám vždy vrátí… Ale baví opravdu vaše děti všechny kroužky na které chodí,nejsou vyčerpané?</t>
  </si>
  <si>
    <t xml:space="preserve">Zkusili jste swapování - výměna, zkusili jste prodat nebo věnovat oblečení. </t>
  </si>
  <si>
    <t>Zkusili jste swapování - výměna, zkusili jste prodat nebo věnovat oblečení. Opravdu potřebujte další oblečení?</t>
  </si>
  <si>
    <t xml:space="preserve">Dluhy se musí vdy platit. Pokud je budete platit včas a využijete možnost mimořádných splátek, ušetříte za splátky i úroky. </t>
  </si>
  <si>
    <t>obědy v restauraci, kávičky…</t>
  </si>
  <si>
    <t>pravidelné měsíčně</t>
  </si>
  <si>
    <t>ročně</t>
  </si>
  <si>
    <t>roční výdaje</t>
  </si>
  <si>
    <t>cigarety</t>
  </si>
  <si>
    <t>nyní</t>
  </si>
  <si>
    <t>plus</t>
  </si>
  <si>
    <t>minus</t>
  </si>
  <si>
    <t>celkem</t>
  </si>
  <si>
    <t>denně</t>
  </si>
  <si>
    <t>měsíčně</t>
  </si>
  <si>
    <t>Výdaje měsíční</t>
  </si>
  <si>
    <t>Příjmy měsíční</t>
  </si>
  <si>
    <t>Příjmy roční</t>
  </si>
  <si>
    <t>Výdaje denní</t>
  </si>
  <si>
    <t xml:space="preserve">oběd </t>
  </si>
  <si>
    <t xml:space="preserve">rychlá nezdravá svačina </t>
  </si>
  <si>
    <t>sladké pití</t>
  </si>
  <si>
    <t>Výdaje roční</t>
  </si>
  <si>
    <t>alkohol</t>
  </si>
  <si>
    <t>16 x měsíčně +- v pracovním procesu</t>
  </si>
  <si>
    <t>8x měsíčně víkend</t>
  </si>
  <si>
    <t>MĚSÍČNÍ PŘÍJMY A VÝDAJE</t>
  </si>
  <si>
    <t>ROČNÍ PŘÍJMY A VÝDAJE</t>
  </si>
  <si>
    <t>DENNÍ VÝDAJE</t>
  </si>
  <si>
    <t>-</t>
  </si>
  <si>
    <t>Telefon, TV, internet</t>
  </si>
  <si>
    <t>ostatní                                  roční výdaje děleno 12</t>
  </si>
  <si>
    <t>vyúčtování elektřina doplatek</t>
  </si>
  <si>
    <t>vyúčtování elektřina - přeplatek</t>
  </si>
  <si>
    <t>vyúčtování plyn přeplatek</t>
  </si>
  <si>
    <t>Vyúčtování daně přeplatek</t>
  </si>
  <si>
    <t>vyúčtování plyn doplatek</t>
  </si>
  <si>
    <t>Vyúčtování daně doplatek</t>
  </si>
  <si>
    <t>vyúčtování voda doplatek</t>
  </si>
  <si>
    <t xml:space="preserve">pojištění nemovitost </t>
  </si>
  <si>
    <t xml:space="preserve">povinné ručení </t>
  </si>
  <si>
    <t>vybavení do školy v září</t>
  </si>
  <si>
    <t>sezonní oblečení letní zimní oblečení</t>
  </si>
  <si>
    <t>ostatní                                  drobné denní výdaje</t>
  </si>
  <si>
    <t>dopělí</t>
  </si>
  <si>
    <t>děti</t>
  </si>
  <si>
    <t>počet</t>
  </si>
  <si>
    <t>Léky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</si>
</sst>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42" formatCode="_-* #,##0\ &quot;Kč&quot;_-;\-* #,##0\ &quot;Kč&quot;_-;_-* &quot;-&quot;\ &quot;Kč&quot;_-;_-@_-"/>
    <numFmt numFmtId="43" formatCode="_-* #,##0.00_-;\-* #,##0.00_-;_-* &quot;-&quot;??_-;_-@_-"/>
    <numFmt numFmtId="164" formatCode="#,##0\ &quot;Kč&quot;"/>
    <numFmt numFmtId="165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4">
    <xf numFmtId="0" fontId="0" fillId="0" borderId="0" xfId="0"/>
    <xf numFmtId="0" fontId="1" fillId="0" borderId="1" xfId="0" applyFon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42" fontId="0" fillId="3" borderId="1" xfId="0" applyNumberFormat="1" applyFill="1" applyBorder="1" applyAlignment="1">
      <alignment vertical="top" wrapText="1"/>
    </xf>
    <xf numFmtId="42" fontId="0" fillId="0" borderId="1" xfId="0" applyNumberFormat="1" applyBorder="1" applyAlignment="1">
      <alignment vertical="top" wrapText="1"/>
    </xf>
    <xf numFmtId="42" fontId="0" fillId="0" borderId="1" xfId="0" applyNumberFormat="1" applyBorder="1" applyAlignment="1">
      <alignment vertical="top"/>
    </xf>
    <xf numFmtId="42" fontId="1" fillId="2" borderId="4" xfId="0" applyNumberFormat="1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164" fontId="0" fillId="0" borderId="0" xfId="0" applyNumberFormat="1" applyAlignment="1">
      <alignment vertical="top" wrapText="1"/>
    </xf>
    <xf numFmtId="0" fontId="1" fillId="0" borderId="1" xfId="0" applyFont="1" applyBorder="1" applyAlignment="1">
      <alignment vertical="top"/>
    </xf>
    <xf numFmtId="43" fontId="2" fillId="0" borderId="0" xfId="1" applyFont="1" applyAlignment="1">
      <alignment horizontal="right" vertical="top"/>
    </xf>
    <xf numFmtId="43" fontId="3" fillId="0" borderId="0" xfId="1" applyFont="1" applyAlignment="1">
      <alignment vertical="top"/>
    </xf>
    <xf numFmtId="43" fontId="5" fillId="0" borderId="0" xfId="1" applyFont="1" applyAlignment="1">
      <alignment horizontal="center" vertical="top"/>
    </xf>
    <xf numFmtId="43" fontId="6" fillId="0" borderId="0" xfId="1" applyFont="1" applyAlignment="1">
      <alignment vertical="top"/>
    </xf>
    <xf numFmtId="43" fontId="4" fillId="0" borderId="0" xfId="1" applyFont="1" applyAlignment="1">
      <alignment vertical="top"/>
    </xf>
    <xf numFmtId="43" fontId="4" fillId="0" borderId="0" xfId="1" applyFont="1" applyBorder="1" applyAlignment="1">
      <alignment horizontal="right" vertical="top"/>
    </xf>
    <xf numFmtId="43" fontId="4" fillId="0" borderId="0" xfId="1" applyFont="1" applyFill="1" applyBorder="1" applyAlignment="1">
      <alignment horizontal="right" vertical="top"/>
    </xf>
    <xf numFmtId="43" fontId="3" fillId="2" borderId="0" xfId="1" applyFont="1" applyFill="1" applyBorder="1" applyAlignment="1">
      <alignment horizontal="right" vertical="top"/>
    </xf>
    <xf numFmtId="43" fontId="3" fillId="0" borderId="0" xfId="1" applyFont="1" applyBorder="1" applyAlignment="1">
      <alignment horizontal="right" vertical="top"/>
    </xf>
    <xf numFmtId="43" fontId="3" fillId="0" borderId="0" xfId="1" applyFont="1" applyFill="1" applyBorder="1" applyAlignment="1">
      <alignment horizontal="right" vertical="top"/>
    </xf>
    <xf numFmtId="43" fontId="3" fillId="3" borderId="0" xfId="1" applyFont="1" applyFill="1" applyBorder="1" applyAlignment="1">
      <alignment horizontal="right" vertical="top"/>
    </xf>
    <xf numFmtId="43" fontId="3" fillId="0" borderId="0" xfId="1" applyFont="1" applyAlignment="1">
      <alignment horizontal="right" vertical="top"/>
    </xf>
    <xf numFmtId="43" fontId="6" fillId="0" borderId="0" xfId="1" applyFont="1" applyAlignment="1">
      <alignment horizontal="right" vertical="top"/>
    </xf>
    <xf numFmtId="43" fontId="5" fillId="0" borderId="0" xfId="1" applyFont="1" applyAlignment="1">
      <alignment horizontal="right" vertical="top"/>
    </xf>
    <xf numFmtId="43" fontId="5" fillId="0" borderId="0" xfId="1" applyFont="1" applyBorder="1" applyAlignment="1">
      <alignment horizontal="center" vertical="top"/>
    </xf>
    <xf numFmtId="43" fontId="3" fillId="2" borderId="0" xfId="1" applyFont="1" applyFill="1" applyBorder="1" applyAlignment="1">
      <alignment vertical="top"/>
    </xf>
    <xf numFmtId="43" fontId="3" fillId="3" borderId="0" xfId="1" applyFont="1" applyFill="1" applyBorder="1" applyAlignment="1">
      <alignment vertical="top"/>
    </xf>
    <xf numFmtId="0" fontId="9" fillId="0" borderId="6" xfId="0" applyFont="1" applyBorder="1" applyAlignment="1">
      <alignment vertical="center" wrapText="1"/>
    </xf>
    <xf numFmtId="6" fontId="0" fillId="0" borderId="0" xfId="0" applyNumberFormat="1"/>
    <xf numFmtId="6" fontId="10" fillId="0" borderId="6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6" fontId="10" fillId="0" borderId="7" xfId="0" applyNumberFormat="1" applyFont="1" applyBorder="1" applyAlignment="1">
      <alignment horizontal="right" vertical="center"/>
    </xf>
    <xf numFmtId="43" fontId="12" fillId="0" borderId="0" xfId="1" applyFont="1" applyAlignment="1">
      <alignment vertical="top"/>
    </xf>
    <xf numFmtId="43" fontId="6" fillId="6" borderId="1" xfId="1" applyFont="1" applyFill="1" applyBorder="1" applyAlignment="1">
      <alignment vertical="top" wrapText="1"/>
    </xf>
    <xf numFmtId="43" fontId="4" fillId="6" borderId="1" xfId="1" applyFont="1" applyFill="1" applyBorder="1" applyAlignment="1">
      <alignment vertical="top" wrapText="1"/>
    </xf>
    <xf numFmtId="43" fontId="6" fillId="6" borderId="0" xfId="1" applyFont="1" applyFill="1" applyAlignment="1">
      <alignment vertical="top"/>
    </xf>
    <xf numFmtId="43" fontId="2" fillId="6" borderId="1" xfId="1" applyFont="1" applyFill="1" applyBorder="1" applyAlignment="1">
      <alignment horizontal="right" vertical="top" wrapText="1"/>
    </xf>
    <xf numFmtId="43" fontId="6" fillId="6" borderId="9" xfId="1" applyFont="1" applyFill="1" applyBorder="1" applyAlignment="1">
      <alignment vertical="top" wrapText="1"/>
    </xf>
    <xf numFmtId="43" fontId="4" fillId="6" borderId="8" xfId="1" applyFont="1" applyFill="1" applyBorder="1" applyAlignment="1">
      <alignment vertical="top" wrapText="1"/>
    </xf>
    <xf numFmtId="43" fontId="4" fillId="6" borderId="9" xfId="1" applyFont="1" applyFill="1" applyBorder="1" applyAlignment="1">
      <alignment vertical="top" wrapText="1"/>
    </xf>
    <xf numFmtId="43" fontId="2" fillId="0" borderId="0" xfId="1" applyFont="1" applyBorder="1" applyAlignment="1">
      <alignment horizontal="right" vertical="top"/>
    </xf>
    <xf numFmtId="43" fontId="0" fillId="0" borderId="0" xfId="1" applyFont="1" applyBorder="1" applyAlignment="1">
      <alignment vertical="top"/>
    </xf>
    <xf numFmtId="43" fontId="2" fillId="0" borderId="0" xfId="1" applyFont="1" applyBorder="1" applyAlignment="1">
      <alignment horizontal="right" vertical="top" wrapText="1"/>
    </xf>
    <xf numFmtId="43" fontId="12" fillId="0" borderId="0" xfId="1" applyFont="1" applyFill="1" applyBorder="1" applyAlignment="1">
      <alignment horizontal="center" vertical="top"/>
    </xf>
    <xf numFmtId="43" fontId="0" fillId="0" borderId="0" xfId="1" applyFont="1" applyFill="1" applyBorder="1" applyAlignment="1">
      <alignment vertical="top"/>
    </xf>
    <xf numFmtId="43" fontId="3" fillId="2" borderId="0" xfId="1" applyFont="1" applyFill="1" applyAlignment="1">
      <alignment vertical="top" wrapText="1"/>
    </xf>
    <xf numFmtId="43" fontId="3" fillId="2" borderId="0" xfId="1" applyFont="1" applyFill="1" applyAlignment="1">
      <alignment vertical="top"/>
    </xf>
    <xf numFmtId="43" fontId="6" fillId="6" borderId="8" xfId="1" applyFont="1" applyFill="1" applyBorder="1" applyAlignment="1">
      <alignment vertical="top"/>
    </xf>
    <xf numFmtId="43" fontId="4" fillId="4" borderId="1" xfId="1" applyFont="1" applyFill="1" applyBorder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43" fontId="4" fillId="0" borderId="0" xfId="1" applyFont="1" applyFill="1" applyBorder="1" applyAlignment="1">
      <alignment horizontal="center" vertical="center"/>
    </xf>
    <xf numFmtId="43" fontId="3" fillId="0" borderId="0" xfId="1" applyFont="1" applyFill="1" applyAlignment="1">
      <alignment vertical="top"/>
    </xf>
    <xf numFmtId="43" fontId="3" fillId="0" borderId="0" xfId="1" applyFont="1" applyFill="1" applyAlignment="1">
      <alignment horizontal="right" vertical="top"/>
    </xf>
    <xf numFmtId="43" fontId="2" fillId="0" borderId="0" xfId="1" applyFont="1" applyFill="1" applyBorder="1" applyAlignment="1">
      <alignment horizontal="right" vertical="top"/>
    </xf>
    <xf numFmtId="43" fontId="6" fillId="7" borderId="1" xfId="1" applyFont="1" applyFill="1" applyBorder="1" applyAlignment="1">
      <alignment vertical="top" wrapText="1"/>
    </xf>
    <xf numFmtId="165" fontId="2" fillId="0" borderId="0" xfId="1" applyNumberFormat="1" applyFont="1" applyBorder="1" applyAlignment="1">
      <alignment horizontal="right" vertical="top"/>
    </xf>
    <xf numFmtId="165" fontId="4" fillId="4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>
      <alignment vertical="top" wrapText="1"/>
    </xf>
    <xf numFmtId="165" fontId="2" fillId="0" borderId="0" xfId="1" applyNumberFormat="1" applyFont="1" applyAlignment="1">
      <alignment horizontal="right" vertical="top"/>
    </xf>
    <xf numFmtId="165" fontId="4" fillId="0" borderId="0" xfId="1" applyNumberFormat="1" applyFont="1" applyBorder="1" applyAlignment="1">
      <alignment horizontal="right" vertical="top"/>
    </xf>
    <xf numFmtId="165" fontId="2" fillId="2" borderId="0" xfId="1" applyNumberFormat="1" applyFont="1" applyFill="1" applyBorder="1" applyAlignment="1">
      <alignment horizontal="right" vertical="top"/>
    </xf>
    <xf numFmtId="165" fontId="2" fillId="3" borderId="0" xfId="1" applyNumberFormat="1" applyFont="1" applyFill="1" applyBorder="1" applyAlignment="1">
      <alignment horizontal="right" vertical="top"/>
    </xf>
    <xf numFmtId="165" fontId="4" fillId="4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0" fillId="0" borderId="1" xfId="1" applyNumberFormat="1" applyFont="1" applyBorder="1" applyAlignment="1">
      <alignment vertical="top"/>
    </xf>
    <xf numFmtId="165" fontId="6" fillId="2" borderId="1" xfId="1" applyNumberFormat="1" applyFont="1" applyFill="1" applyBorder="1" applyAlignment="1">
      <alignment horizontal="right" vertical="top" wrapText="1"/>
    </xf>
    <xf numFmtId="165" fontId="6" fillId="0" borderId="1" xfId="1" applyNumberFormat="1" applyFont="1" applyBorder="1" applyAlignment="1">
      <alignment horizontal="right" vertical="top" wrapText="1"/>
    </xf>
    <xf numFmtId="165" fontId="6" fillId="6" borderId="1" xfId="1" applyNumberFormat="1" applyFont="1" applyFill="1" applyBorder="1" applyAlignment="1">
      <alignment horizontal="right" vertical="top" wrapText="1"/>
    </xf>
    <xf numFmtId="43" fontId="2" fillId="0" borderId="0" xfId="1" applyFont="1" applyAlignment="1">
      <alignment vertical="top"/>
    </xf>
    <xf numFmtId="165" fontId="6" fillId="0" borderId="0" xfId="1" applyNumberFormat="1" applyFont="1" applyAlignment="1">
      <alignment horizontal="right" vertical="top"/>
    </xf>
    <xf numFmtId="165" fontId="6" fillId="3" borderId="1" xfId="1" applyNumberFormat="1" applyFont="1" applyFill="1" applyBorder="1" applyAlignment="1">
      <alignment horizontal="right" vertical="top"/>
    </xf>
    <xf numFmtId="165" fontId="6" fillId="0" borderId="0" xfId="1" applyNumberFormat="1" applyFont="1" applyAlignment="1">
      <alignment vertical="top"/>
    </xf>
    <xf numFmtId="165" fontId="2" fillId="2" borderId="1" xfId="1" applyNumberFormat="1" applyFont="1" applyFill="1" applyBorder="1" applyAlignment="1">
      <alignment horizontal="right" vertical="top" wrapText="1"/>
    </xf>
    <xf numFmtId="165" fontId="2" fillId="3" borderId="1" xfId="1" applyNumberFormat="1" applyFont="1" applyFill="1" applyBorder="1" applyAlignment="1">
      <alignment horizontal="right" vertical="top"/>
    </xf>
    <xf numFmtId="165" fontId="2" fillId="0" borderId="8" xfId="1" applyNumberFormat="1" applyFont="1" applyBorder="1" applyAlignment="1">
      <alignment horizontal="right" vertical="top"/>
    </xf>
    <xf numFmtId="165" fontId="2" fillId="0" borderId="9" xfId="1" applyNumberFormat="1" applyFont="1" applyBorder="1" applyAlignment="1">
      <alignment horizontal="right" vertical="top"/>
    </xf>
    <xf numFmtId="165" fontId="2" fillId="0" borderId="0" xfId="1" applyNumberFormat="1" applyFont="1" applyFill="1" applyAlignment="1">
      <alignment horizontal="right" vertical="top"/>
    </xf>
    <xf numFmtId="165" fontId="6" fillId="0" borderId="0" xfId="1" applyNumberFormat="1" applyFont="1" applyAlignment="1">
      <alignment horizontal="center" vertical="top"/>
    </xf>
    <xf numFmtId="165" fontId="6" fillId="4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vertical="top" wrapText="1"/>
    </xf>
    <xf numFmtId="165" fontId="6" fillId="0" borderId="0" xfId="1" applyNumberFormat="1" applyFont="1" applyBorder="1" applyAlignment="1">
      <alignment horizontal="right" vertical="top"/>
    </xf>
    <xf numFmtId="165" fontId="6" fillId="0" borderId="0" xfId="1" applyNumberFormat="1" applyFont="1" applyBorder="1" applyAlignment="1">
      <alignment horizontal="center" vertical="top"/>
    </xf>
    <xf numFmtId="165" fontId="2" fillId="0" borderId="0" xfId="1" applyNumberFormat="1" applyFont="1" applyAlignment="1">
      <alignment vertical="top"/>
    </xf>
    <xf numFmtId="165" fontId="6" fillId="4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vertical="top"/>
    </xf>
    <xf numFmtId="165" fontId="6" fillId="0" borderId="0" xfId="1" applyNumberFormat="1" applyFont="1" applyFill="1" applyBorder="1" applyAlignment="1">
      <alignment horizontal="right" vertical="top"/>
    </xf>
    <xf numFmtId="165" fontId="2" fillId="0" borderId="0" xfId="1" applyNumberFormat="1" applyFont="1" applyFill="1" applyBorder="1" applyAlignment="1">
      <alignment horizontal="right" vertical="top"/>
    </xf>
    <xf numFmtId="165" fontId="6" fillId="5" borderId="1" xfId="1" applyNumberFormat="1" applyFont="1" applyFill="1" applyBorder="1" applyAlignment="1">
      <alignment horizontal="center" vertical="center"/>
    </xf>
    <xf numFmtId="165" fontId="2" fillId="0" borderId="8" xfId="1" applyNumberFormat="1" applyFont="1" applyBorder="1" applyAlignment="1">
      <alignment vertical="top"/>
    </xf>
    <xf numFmtId="165" fontId="2" fillId="0" borderId="9" xfId="1" applyNumberFormat="1" applyFont="1" applyBorder="1" applyAlignment="1">
      <alignment vertical="top"/>
    </xf>
    <xf numFmtId="165" fontId="2" fillId="0" borderId="0" xfId="1" applyNumberFormat="1" applyFont="1" applyFill="1" applyAlignment="1">
      <alignment vertical="top"/>
    </xf>
    <xf numFmtId="165" fontId="2" fillId="0" borderId="0" xfId="1" applyNumberFormat="1" applyFont="1" applyFill="1" applyBorder="1" applyAlignment="1">
      <alignment vertical="top"/>
    </xf>
    <xf numFmtId="43" fontId="3" fillId="0" borderId="0" xfId="1" applyFont="1" applyBorder="1" applyAlignment="1">
      <alignment vertical="top"/>
    </xf>
    <xf numFmtId="43" fontId="4" fillId="0" borderId="2" xfId="1" applyFont="1" applyBorder="1" applyAlignment="1">
      <alignment vertical="top"/>
    </xf>
    <xf numFmtId="43" fontId="12" fillId="6" borderId="10" xfId="1" applyFont="1" applyFill="1" applyBorder="1" applyAlignment="1">
      <alignment horizontal="center" vertical="top"/>
    </xf>
    <xf numFmtId="43" fontId="12" fillId="6" borderId="0" xfId="1" applyFont="1" applyFill="1" applyBorder="1" applyAlignment="1">
      <alignment horizontal="center" vertical="top"/>
    </xf>
    <xf numFmtId="43" fontId="3" fillId="2" borderId="0" xfId="1" applyFont="1" applyFill="1" applyBorder="1" applyAlignment="1">
      <alignment horizontal="right" vertical="top"/>
    </xf>
    <xf numFmtId="43" fontId="3" fillId="3" borderId="0" xfId="1" applyFont="1" applyFill="1" applyBorder="1" applyAlignment="1">
      <alignment horizontal="right" vertical="top"/>
    </xf>
    <xf numFmtId="43" fontId="12" fillId="6" borderId="1" xfId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43" fontId="6" fillId="6" borderId="11" xfId="1" applyFont="1" applyFill="1" applyBorder="1" applyAlignment="1">
      <alignment vertical="top"/>
    </xf>
    <xf numFmtId="165" fontId="2" fillId="0" borderId="11" xfId="1" applyNumberFormat="1" applyFont="1" applyBorder="1" applyAlignment="1">
      <alignment horizontal="right" vertical="top"/>
    </xf>
    <xf numFmtId="165" fontId="2" fillId="0" borderId="11" xfId="1" applyNumberFormat="1" applyFont="1" applyBorder="1" applyAlignment="1">
      <alignment vertical="top"/>
    </xf>
    <xf numFmtId="43" fontId="6" fillId="6" borderId="1" xfId="1" applyFont="1" applyFill="1" applyBorder="1" applyAlignment="1">
      <alignment vertical="top"/>
    </xf>
    <xf numFmtId="43" fontId="3" fillId="8" borderId="0" xfId="1" applyFont="1" applyFill="1" applyAlignment="1">
      <alignment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A3720-75CB-41D7-B669-424EE8595825}">
  <dimension ref="A1:R45"/>
  <sheetViews>
    <sheetView tabSelected="1" view="pageLayout" topLeftCell="I3" zoomScale="95" zoomScaleNormal="102" zoomScalePageLayoutView="95" workbookViewId="0">
      <selection activeCell="R9" sqref="R9:R13"/>
    </sheetView>
  </sheetViews>
  <sheetFormatPr defaultRowHeight="21" x14ac:dyDescent="0.3"/>
  <cols>
    <col min="1" max="1" width="23.6640625" style="18" customWidth="1"/>
    <col min="2" max="2" width="8.44140625" style="63" customWidth="1"/>
    <col min="3" max="3" width="9.6640625" style="63" customWidth="1"/>
    <col min="4" max="4" width="27.44140625" style="17" customWidth="1"/>
    <col min="5" max="5" width="8.44140625" style="63" customWidth="1"/>
    <col min="6" max="6" width="9.21875" style="63" customWidth="1"/>
    <col min="7" max="7" width="18.44140625" style="16" customWidth="1"/>
    <col min="8" max="9" width="8.6640625" style="83" customWidth="1"/>
    <col min="10" max="10" width="23" style="15" customWidth="1"/>
    <col min="11" max="12" width="8.6640625" style="88" customWidth="1"/>
    <col min="13" max="13" width="11.21875" style="15" customWidth="1"/>
    <col min="14" max="14" width="16.88671875" style="15" customWidth="1"/>
    <col min="15" max="17" width="8.6640625" style="88" customWidth="1"/>
    <col min="18" max="18" width="39.5546875" style="15" customWidth="1"/>
    <col min="19" max="16384" width="8.88671875" style="15"/>
  </cols>
  <sheetData>
    <row r="1" spans="1:18" x14ac:dyDescent="0.3">
      <c r="A1" s="99" t="s">
        <v>80</v>
      </c>
      <c r="B1" s="99" t="s">
        <v>78</v>
      </c>
      <c r="C1" s="99">
        <v>2</v>
      </c>
      <c r="D1" s="99"/>
      <c r="E1" s="99"/>
      <c r="F1" s="99"/>
    </row>
    <row r="2" spans="1:18" x14ac:dyDescent="0.3">
      <c r="A2" s="99"/>
      <c r="B2" s="99" t="s">
        <v>79</v>
      </c>
      <c r="C2" s="99">
        <v>2</v>
      </c>
      <c r="D2" s="99"/>
      <c r="E2" s="99"/>
      <c r="F2" s="99"/>
    </row>
    <row r="3" spans="1:18" s="36" customFormat="1" ht="23.4" x14ac:dyDescent="0.3">
      <c r="A3" s="104" t="s">
        <v>60</v>
      </c>
      <c r="B3" s="104"/>
      <c r="C3" s="104"/>
      <c r="D3" s="104"/>
      <c r="E3" s="104"/>
      <c r="F3" s="104"/>
      <c r="G3" s="104" t="s">
        <v>61</v>
      </c>
      <c r="H3" s="104"/>
      <c r="I3" s="104"/>
      <c r="J3" s="104"/>
      <c r="K3" s="104"/>
      <c r="L3" s="104"/>
      <c r="M3" s="47"/>
      <c r="N3" s="100" t="s">
        <v>62</v>
      </c>
      <c r="O3" s="101"/>
      <c r="P3" s="101"/>
      <c r="Q3" s="101"/>
      <c r="R3" s="101"/>
    </row>
    <row r="4" spans="1:18" s="53" customFormat="1" ht="18" x14ac:dyDescent="0.3">
      <c r="A4" s="52" t="s">
        <v>50</v>
      </c>
      <c r="B4" s="60" t="s">
        <v>43</v>
      </c>
      <c r="C4" s="60" t="s">
        <v>44</v>
      </c>
      <c r="D4" s="52" t="s">
        <v>49</v>
      </c>
      <c r="E4" s="67" t="s">
        <v>43</v>
      </c>
      <c r="F4" s="67" t="s">
        <v>45</v>
      </c>
      <c r="G4" s="52" t="s">
        <v>51</v>
      </c>
      <c r="H4" s="84" t="s">
        <v>43</v>
      </c>
      <c r="I4" s="84" t="s">
        <v>44</v>
      </c>
      <c r="J4" s="52" t="s">
        <v>56</v>
      </c>
      <c r="K4" s="89" t="s">
        <v>43</v>
      </c>
      <c r="L4" s="89" t="s">
        <v>45</v>
      </c>
      <c r="M4" s="54"/>
      <c r="N4" s="52" t="s">
        <v>52</v>
      </c>
      <c r="O4" s="89" t="s">
        <v>47</v>
      </c>
      <c r="P4" s="89" t="s">
        <v>48</v>
      </c>
      <c r="Q4" s="93" t="s">
        <v>40</v>
      </c>
    </row>
    <row r="5" spans="1:18" ht="46.8" x14ac:dyDescent="0.3">
      <c r="A5" s="37" t="s">
        <v>2</v>
      </c>
      <c r="B5" s="61">
        <v>26000</v>
      </c>
      <c r="C5" s="62"/>
      <c r="D5" s="37" t="s">
        <v>3</v>
      </c>
      <c r="E5" s="68">
        <v>10000</v>
      </c>
      <c r="F5" s="70"/>
      <c r="G5" s="37" t="s">
        <v>67</v>
      </c>
      <c r="H5" s="61"/>
      <c r="I5" s="85"/>
      <c r="J5" s="37" t="s">
        <v>66</v>
      </c>
      <c r="K5" s="68">
        <v>6000</v>
      </c>
      <c r="L5" s="90"/>
      <c r="M5" s="48"/>
      <c r="N5" s="37" t="s">
        <v>42</v>
      </c>
      <c r="O5" s="68"/>
      <c r="P5" s="90">
        <f>O5*30.5</f>
        <v>0</v>
      </c>
      <c r="Q5" s="90">
        <f>P5*12</f>
        <v>0</v>
      </c>
      <c r="R5" s="49" t="s">
        <v>47</v>
      </c>
    </row>
    <row r="6" spans="1:18" ht="31.2" x14ac:dyDescent="0.3">
      <c r="A6" s="37" t="s">
        <v>4</v>
      </c>
      <c r="B6" s="61">
        <v>11000</v>
      </c>
      <c r="C6" s="62"/>
      <c r="D6" s="37" t="s">
        <v>6</v>
      </c>
      <c r="E6" s="68">
        <v>1000</v>
      </c>
      <c r="F6" s="70"/>
      <c r="G6" s="37" t="s">
        <v>68</v>
      </c>
      <c r="H6" s="61"/>
      <c r="I6" s="85"/>
      <c r="J6" s="37" t="s">
        <v>70</v>
      </c>
      <c r="K6" s="68">
        <v>5000</v>
      </c>
      <c r="L6" s="90"/>
      <c r="M6" s="45"/>
      <c r="N6" s="38"/>
      <c r="O6" s="68"/>
      <c r="P6" s="90"/>
      <c r="Q6" s="90"/>
      <c r="R6" s="49" t="s">
        <v>47</v>
      </c>
    </row>
    <row r="7" spans="1:18" ht="31.2" x14ac:dyDescent="0.3">
      <c r="A7" s="37" t="s">
        <v>5</v>
      </c>
      <c r="B7" s="61" t="s">
        <v>63</v>
      </c>
      <c r="C7" s="62"/>
      <c r="D7" s="37" t="s">
        <v>8</v>
      </c>
      <c r="E7" s="68">
        <v>8000</v>
      </c>
      <c r="F7" s="70">
        <v>0</v>
      </c>
      <c r="G7" s="37" t="s">
        <v>68</v>
      </c>
      <c r="H7" s="61"/>
      <c r="I7" s="85"/>
      <c r="J7" s="37" t="s">
        <v>72</v>
      </c>
      <c r="K7" s="68">
        <v>3000</v>
      </c>
      <c r="L7" s="90"/>
      <c r="M7" s="45"/>
      <c r="N7" s="38"/>
      <c r="O7" s="68"/>
      <c r="P7" s="90"/>
      <c r="Q7" s="90"/>
      <c r="R7" s="49" t="s">
        <v>47</v>
      </c>
    </row>
    <row r="8" spans="1:18" ht="31.8" thickBot="1" x14ac:dyDescent="0.35">
      <c r="A8" s="37" t="s">
        <v>7</v>
      </c>
      <c r="B8" s="61" t="s">
        <v>63</v>
      </c>
      <c r="C8" s="62"/>
      <c r="D8" s="37" t="s">
        <v>64</v>
      </c>
      <c r="E8" s="68">
        <v>1500</v>
      </c>
      <c r="F8" s="70"/>
      <c r="G8" s="37" t="s">
        <v>69</v>
      </c>
      <c r="H8" s="61"/>
      <c r="I8" s="85"/>
      <c r="J8" s="37" t="s">
        <v>71</v>
      </c>
      <c r="K8" s="68"/>
      <c r="L8" s="90"/>
      <c r="M8" s="45"/>
      <c r="N8" s="42"/>
      <c r="O8" s="80"/>
      <c r="P8" s="94"/>
      <c r="Q8" s="94"/>
      <c r="R8" s="49" t="s">
        <v>47</v>
      </c>
    </row>
    <row r="9" spans="1:18" ht="36" customHeight="1" x14ac:dyDescent="0.3">
      <c r="A9" s="37" t="s">
        <v>9</v>
      </c>
      <c r="B9" s="61" t="s">
        <v>63</v>
      </c>
      <c r="C9" s="62"/>
      <c r="D9" s="37" t="s">
        <v>12</v>
      </c>
      <c r="E9" s="68">
        <v>8000</v>
      </c>
      <c r="F9" s="70"/>
      <c r="G9" s="37"/>
      <c r="H9" s="61"/>
      <c r="I9" s="85"/>
      <c r="J9" s="37" t="s">
        <v>73</v>
      </c>
      <c r="K9" s="68">
        <v>3000</v>
      </c>
      <c r="L9" s="90"/>
      <c r="M9" s="45"/>
      <c r="N9" s="41" t="s">
        <v>55</v>
      </c>
      <c r="O9" s="81">
        <v>20</v>
      </c>
      <c r="P9" s="95">
        <f t="shared" ref="P9:P14" si="0">O9*16</f>
        <v>320</v>
      </c>
      <c r="Q9" s="95">
        <f>P9*12</f>
        <v>3840</v>
      </c>
      <c r="R9" s="113" t="s">
        <v>58</v>
      </c>
    </row>
    <row r="10" spans="1:18" ht="36" customHeight="1" x14ac:dyDescent="0.3">
      <c r="A10" s="37" t="s">
        <v>11</v>
      </c>
      <c r="B10" s="61" t="s">
        <v>63</v>
      </c>
      <c r="C10" s="62"/>
      <c r="D10" s="37" t="s">
        <v>14</v>
      </c>
      <c r="E10" s="68">
        <v>1000</v>
      </c>
      <c r="F10" s="70"/>
      <c r="G10" s="37"/>
      <c r="H10" s="61"/>
      <c r="I10" s="85"/>
      <c r="J10" s="37" t="s">
        <v>74</v>
      </c>
      <c r="K10" s="68">
        <v>6000</v>
      </c>
      <c r="L10" s="90"/>
      <c r="M10" s="45"/>
      <c r="N10" s="37" t="s">
        <v>53</v>
      </c>
      <c r="O10" s="68"/>
      <c r="P10" s="90">
        <f t="shared" si="0"/>
        <v>0</v>
      </c>
      <c r="Q10" s="90">
        <f>P10*12</f>
        <v>0</v>
      </c>
      <c r="R10" s="113" t="s">
        <v>58</v>
      </c>
    </row>
    <row r="11" spans="1:18" ht="36" customHeight="1" x14ac:dyDescent="0.3">
      <c r="A11" s="37" t="s">
        <v>13</v>
      </c>
      <c r="B11" s="61" t="s">
        <v>63</v>
      </c>
      <c r="C11" s="62"/>
      <c r="D11" s="37" t="s">
        <v>16</v>
      </c>
      <c r="E11" s="68">
        <v>1000</v>
      </c>
      <c r="F11" s="70"/>
      <c r="G11" s="37"/>
      <c r="H11" s="61"/>
      <c r="I11" s="85"/>
      <c r="J11" s="37" t="s">
        <v>75</v>
      </c>
      <c r="K11" s="68">
        <v>5000</v>
      </c>
      <c r="L11" s="90"/>
      <c r="M11" s="45"/>
      <c r="N11" s="37" t="s">
        <v>54</v>
      </c>
      <c r="O11" s="68">
        <v>40</v>
      </c>
      <c r="P11" s="90">
        <f t="shared" si="0"/>
        <v>640</v>
      </c>
      <c r="Q11" s="90">
        <f>P11*12</f>
        <v>7680</v>
      </c>
      <c r="R11" s="113" t="s">
        <v>58</v>
      </c>
    </row>
    <row r="12" spans="1:18" ht="36" customHeight="1" x14ac:dyDescent="0.3">
      <c r="A12" s="37"/>
      <c r="B12" s="61" t="s">
        <v>63</v>
      </c>
      <c r="C12" s="62"/>
      <c r="D12" s="37" t="s">
        <v>17</v>
      </c>
      <c r="E12" s="68">
        <v>1500</v>
      </c>
      <c r="F12" s="70"/>
      <c r="G12" s="37"/>
      <c r="H12" s="61"/>
      <c r="I12" s="85"/>
      <c r="J12" s="37" t="s">
        <v>76</v>
      </c>
      <c r="K12" s="68">
        <v>5000</v>
      </c>
      <c r="L12" s="90"/>
      <c r="M12" s="45"/>
      <c r="N12" s="37"/>
      <c r="O12" s="68"/>
      <c r="P12" s="95">
        <f t="shared" si="0"/>
        <v>0</v>
      </c>
      <c r="Q12" s="90">
        <f t="shared" ref="Q12:Q13" si="1">P12*12</f>
        <v>0</v>
      </c>
      <c r="R12" s="113" t="s">
        <v>58</v>
      </c>
    </row>
    <row r="13" spans="1:18" ht="36" customHeight="1" x14ac:dyDescent="0.3">
      <c r="A13" s="37" t="s">
        <v>15</v>
      </c>
      <c r="B13" s="61" t="s">
        <v>63</v>
      </c>
      <c r="C13" s="62"/>
      <c r="D13" s="37" t="s">
        <v>18</v>
      </c>
      <c r="E13" s="68">
        <v>1500</v>
      </c>
      <c r="F13" s="70"/>
      <c r="G13" s="37"/>
      <c r="H13" s="61"/>
      <c r="I13" s="85"/>
      <c r="J13" s="37"/>
      <c r="K13" s="68"/>
      <c r="L13" s="90"/>
      <c r="M13" s="45"/>
      <c r="N13" s="37"/>
      <c r="O13" s="68"/>
      <c r="P13" s="90">
        <f t="shared" si="0"/>
        <v>0</v>
      </c>
      <c r="Q13" s="90">
        <f t="shared" si="1"/>
        <v>0</v>
      </c>
      <c r="R13" s="113" t="s">
        <v>58</v>
      </c>
    </row>
    <row r="14" spans="1:18" ht="36.6" customHeight="1" thickBot="1" x14ac:dyDescent="0.35">
      <c r="A14" s="37"/>
      <c r="B14" s="61"/>
      <c r="C14" s="62"/>
      <c r="D14" s="112" t="s">
        <v>20</v>
      </c>
      <c r="E14" s="68">
        <v>1000</v>
      </c>
      <c r="F14" s="70"/>
      <c r="G14" s="37"/>
      <c r="H14" s="61"/>
      <c r="I14" s="85"/>
      <c r="J14" s="39"/>
      <c r="K14" s="68"/>
      <c r="L14" s="90"/>
      <c r="M14" s="45"/>
      <c r="N14" s="51"/>
      <c r="O14" s="80"/>
      <c r="P14" s="94">
        <f t="shared" si="0"/>
        <v>0</v>
      </c>
      <c r="Q14" s="94"/>
      <c r="R14" s="49" t="s">
        <v>58</v>
      </c>
    </row>
    <row r="15" spans="1:18" ht="36.6" customHeight="1" x14ac:dyDescent="0.3">
      <c r="A15" s="37"/>
      <c r="B15" s="61"/>
      <c r="C15" s="62"/>
      <c r="D15" s="39" t="s">
        <v>81</v>
      </c>
      <c r="E15" s="68"/>
      <c r="F15" s="70"/>
      <c r="G15" s="37"/>
      <c r="H15" s="61"/>
      <c r="I15" s="85"/>
      <c r="J15" s="39"/>
      <c r="K15" s="68"/>
      <c r="L15" s="90"/>
      <c r="M15" s="45"/>
      <c r="N15" s="109"/>
      <c r="O15" s="110"/>
      <c r="P15" s="111"/>
      <c r="Q15" s="111"/>
      <c r="R15" s="49"/>
    </row>
    <row r="16" spans="1:18" ht="31.2" x14ac:dyDescent="0.3">
      <c r="A16" s="37"/>
      <c r="B16" s="61"/>
      <c r="C16" s="62"/>
      <c r="D16" s="58" t="s">
        <v>65</v>
      </c>
      <c r="E16" s="68">
        <f>K25/12</f>
        <v>2750</v>
      </c>
      <c r="F16" s="70"/>
      <c r="G16" s="37"/>
      <c r="H16" s="61"/>
      <c r="I16" s="85"/>
      <c r="J16" s="37"/>
      <c r="K16" s="68"/>
      <c r="L16" s="90"/>
      <c r="M16" s="45"/>
      <c r="N16" s="43" t="s">
        <v>57</v>
      </c>
      <c r="O16" s="81">
        <v>60</v>
      </c>
      <c r="P16" s="81">
        <f>O16*8</f>
        <v>480</v>
      </c>
      <c r="Q16" s="95">
        <f>P16*12</f>
        <v>5760</v>
      </c>
      <c r="R16" s="50" t="s">
        <v>59</v>
      </c>
    </row>
    <row r="17" spans="1:18" ht="31.2" x14ac:dyDescent="0.3">
      <c r="A17" s="38"/>
      <c r="B17" s="61"/>
      <c r="C17" s="62"/>
      <c r="D17" s="58" t="s">
        <v>77</v>
      </c>
      <c r="E17" s="68"/>
      <c r="F17" s="70"/>
      <c r="G17" s="38"/>
      <c r="H17" s="61"/>
      <c r="I17" s="85"/>
      <c r="J17" s="38"/>
      <c r="K17" s="68"/>
      <c r="L17" s="90"/>
      <c r="M17" s="45"/>
      <c r="N17" s="38"/>
      <c r="O17" s="68"/>
      <c r="P17" s="81">
        <f t="shared" ref="P17:P24" si="2">O17*8</f>
        <v>0</v>
      </c>
      <c r="Q17" s="90">
        <f>P17*12</f>
        <v>0</v>
      </c>
      <c r="R17" s="50" t="s">
        <v>59</v>
      </c>
    </row>
    <row r="18" spans="1:18" ht="18" x14ac:dyDescent="0.3">
      <c r="A18" s="38"/>
      <c r="B18" s="61"/>
      <c r="C18" s="61"/>
      <c r="D18" s="37"/>
      <c r="E18" s="68" t="s">
        <v>63</v>
      </c>
      <c r="F18" s="68"/>
      <c r="G18" s="38"/>
      <c r="H18" s="61"/>
      <c r="I18" s="61"/>
      <c r="J18" s="38"/>
      <c r="K18" s="68"/>
      <c r="L18" s="68"/>
      <c r="M18" s="44"/>
      <c r="N18" s="38"/>
      <c r="O18" s="68"/>
      <c r="P18" s="81">
        <f t="shared" si="2"/>
        <v>0</v>
      </c>
      <c r="Q18" s="90">
        <f>P18*12</f>
        <v>0</v>
      </c>
      <c r="R18" s="50" t="s">
        <v>59</v>
      </c>
    </row>
    <row r="19" spans="1:18" ht="18" x14ac:dyDescent="0.3">
      <c r="A19" s="38"/>
      <c r="B19" s="61"/>
      <c r="C19" s="61"/>
      <c r="D19" s="37"/>
      <c r="E19" s="68" t="s">
        <v>63</v>
      </c>
      <c r="F19" s="68"/>
      <c r="G19" s="38"/>
      <c r="H19" s="61"/>
      <c r="I19" s="61"/>
      <c r="J19" s="38"/>
      <c r="K19" s="68"/>
      <c r="L19" s="68"/>
      <c r="M19" s="44"/>
      <c r="N19" s="38"/>
      <c r="O19" s="68"/>
      <c r="P19" s="81">
        <f t="shared" si="2"/>
        <v>0</v>
      </c>
      <c r="Q19" s="90">
        <f>P19*12</f>
        <v>0</v>
      </c>
      <c r="R19" s="50" t="s">
        <v>59</v>
      </c>
    </row>
    <row r="20" spans="1:18" ht="18" x14ac:dyDescent="0.3">
      <c r="A20" s="38"/>
      <c r="B20" s="61"/>
      <c r="C20" s="61"/>
      <c r="D20" s="37"/>
      <c r="E20" s="68"/>
      <c r="F20" s="68"/>
      <c r="G20" s="38"/>
      <c r="H20" s="61"/>
      <c r="I20" s="61"/>
      <c r="J20" s="38"/>
      <c r="K20" s="68"/>
      <c r="L20" s="68"/>
      <c r="M20" s="44"/>
      <c r="N20" s="38"/>
      <c r="O20" s="68"/>
      <c r="P20" s="81">
        <f t="shared" si="2"/>
        <v>0</v>
      </c>
      <c r="Q20" s="90">
        <f>P20*12</f>
        <v>0</v>
      </c>
      <c r="R20" s="50" t="s">
        <v>59</v>
      </c>
    </row>
    <row r="21" spans="1:18" ht="18" x14ac:dyDescent="0.3">
      <c r="A21" s="38"/>
      <c r="B21" s="61"/>
      <c r="C21" s="61"/>
      <c r="D21" s="37"/>
      <c r="E21" s="68"/>
      <c r="F21" s="68"/>
      <c r="G21" s="38"/>
      <c r="H21" s="61"/>
      <c r="I21" s="61"/>
      <c r="J21" s="38"/>
      <c r="K21" s="68"/>
      <c r="L21" s="68"/>
      <c r="M21" s="44"/>
      <c r="N21" s="38"/>
      <c r="O21" s="68"/>
      <c r="P21" s="81">
        <f t="shared" si="2"/>
        <v>0</v>
      </c>
      <c r="Q21" s="90">
        <f t="shared" ref="Q21:Q24" si="3">P21*12</f>
        <v>0</v>
      </c>
      <c r="R21" s="50" t="s">
        <v>59</v>
      </c>
    </row>
    <row r="22" spans="1:18" ht="18" x14ac:dyDescent="0.3">
      <c r="A22" s="38"/>
      <c r="B22" s="61"/>
      <c r="C22" s="61"/>
      <c r="D22" s="37"/>
      <c r="E22" s="68"/>
      <c r="F22" s="68"/>
      <c r="G22" s="38"/>
      <c r="H22" s="61"/>
      <c r="I22" s="61"/>
      <c r="J22" s="38"/>
      <c r="K22" s="68"/>
      <c r="L22" s="68"/>
      <c r="M22" s="44"/>
      <c r="N22" s="38"/>
      <c r="O22" s="68"/>
      <c r="P22" s="81">
        <f t="shared" si="2"/>
        <v>0</v>
      </c>
      <c r="Q22" s="90">
        <f t="shared" si="3"/>
        <v>0</v>
      </c>
      <c r="R22" s="50" t="s">
        <v>59</v>
      </c>
    </row>
    <row r="23" spans="1:18" ht="18" x14ac:dyDescent="0.3">
      <c r="A23" s="38"/>
      <c r="B23" s="61"/>
      <c r="C23" s="61"/>
      <c r="D23" s="37"/>
      <c r="E23" s="68"/>
      <c r="F23" s="68"/>
      <c r="G23" s="38"/>
      <c r="H23" s="61"/>
      <c r="I23" s="61"/>
      <c r="J23" s="38"/>
      <c r="K23" s="68"/>
      <c r="L23" s="68"/>
      <c r="M23" s="44"/>
      <c r="N23" s="38"/>
      <c r="O23" s="68"/>
      <c r="P23" s="81">
        <f t="shared" si="2"/>
        <v>0</v>
      </c>
      <c r="Q23" s="90">
        <f t="shared" si="3"/>
        <v>0</v>
      </c>
      <c r="R23" s="50" t="s">
        <v>59</v>
      </c>
    </row>
    <row r="24" spans="1:18" ht="18" x14ac:dyDescent="0.3">
      <c r="A24" s="38"/>
      <c r="B24" s="61"/>
      <c r="C24" s="61"/>
      <c r="D24" s="37"/>
      <c r="E24" s="68"/>
      <c r="F24" s="68"/>
      <c r="G24" s="38"/>
      <c r="H24" s="61"/>
      <c r="I24" s="61"/>
      <c r="J24" s="38"/>
      <c r="K24" s="68"/>
      <c r="L24" s="68"/>
      <c r="M24" s="44"/>
      <c r="N24" s="38"/>
      <c r="O24" s="68"/>
      <c r="P24" s="81">
        <f t="shared" si="2"/>
        <v>0</v>
      </c>
      <c r="Q24" s="90">
        <f t="shared" si="3"/>
        <v>0</v>
      </c>
      <c r="R24" s="50" t="s">
        <v>59</v>
      </c>
    </row>
    <row r="25" spans="1:18" s="74" customFormat="1" ht="15.6" customHeight="1" x14ac:dyDescent="0.3">
      <c r="A25" s="37"/>
      <c r="B25" s="71">
        <f>SUM(B5:B24)</f>
        <v>37000</v>
      </c>
      <c r="C25" s="72">
        <f t="shared" ref="C25:F25" si="4">SUM(C5:C24)</f>
        <v>0</v>
      </c>
      <c r="D25" s="73">
        <f t="shared" si="4"/>
        <v>0</v>
      </c>
      <c r="E25" s="71">
        <f>SUM(E5:E24)</f>
        <v>37250</v>
      </c>
      <c r="F25" s="72">
        <f t="shared" si="4"/>
        <v>0</v>
      </c>
      <c r="G25" s="37"/>
      <c r="H25" s="78">
        <f>SUM(H5:H24)</f>
        <v>0</v>
      </c>
      <c r="I25" s="61">
        <f>SUM(I5:I24)</f>
        <v>0</v>
      </c>
      <c r="J25" s="40">
        <f t="shared" ref="J25" si="5">SUM(J5:J24)</f>
        <v>0</v>
      </c>
      <c r="K25" s="78">
        <f t="shared" ref="K25" si="6">SUM(K5:K24)</f>
        <v>33000</v>
      </c>
      <c r="L25" s="61">
        <f t="shared" ref="L25" si="7">SUM(L5:L24)</f>
        <v>0</v>
      </c>
      <c r="M25" s="46"/>
      <c r="N25" s="40">
        <f>SUM(N5:N20)</f>
        <v>0</v>
      </c>
      <c r="O25" s="78">
        <f>SUM(O5:O20)</f>
        <v>120</v>
      </c>
      <c r="P25" s="61">
        <f>SUM(P5:P20)</f>
        <v>1440</v>
      </c>
      <c r="Q25" s="61">
        <f>SUM(Q5:Q20)</f>
        <v>17280</v>
      </c>
    </row>
    <row r="26" spans="1:18" s="74" customFormat="1" ht="15.6" customHeight="1" x14ac:dyDescent="0.3">
      <c r="A26" s="17"/>
      <c r="B26" s="75"/>
      <c r="C26" s="76">
        <f>B25+C25</f>
        <v>37000</v>
      </c>
      <c r="D26" s="77"/>
      <c r="E26" s="75"/>
      <c r="F26" s="76">
        <f>E25-F25</f>
        <v>37250</v>
      </c>
      <c r="G26" s="17"/>
      <c r="H26" s="63"/>
      <c r="I26" s="79">
        <f>H25+I25</f>
        <v>0</v>
      </c>
      <c r="K26" s="63"/>
      <c r="L26" s="79">
        <f>K25-L25</f>
        <v>33000</v>
      </c>
      <c r="M26" s="57"/>
      <c r="O26" s="63"/>
      <c r="P26" s="79">
        <f>O25-P25</f>
        <v>-1320</v>
      </c>
      <c r="Q26" s="79"/>
    </row>
    <row r="27" spans="1:18" ht="18" x14ac:dyDescent="0.3">
      <c r="G27" s="18"/>
      <c r="H27" s="63"/>
      <c r="I27" s="63"/>
      <c r="K27" s="63"/>
      <c r="L27" s="63"/>
      <c r="M27" s="14"/>
      <c r="N27" s="55"/>
      <c r="O27" s="82"/>
      <c r="P27" s="82"/>
      <c r="Q27" s="96"/>
    </row>
    <row r="28" spans="1:18" s="19" customFormat="1" ht="18" x14ac:dyDescent="0.3">
      <c r="B28" s="64"/>
      <c r="C28" s="64" t="s">
        <v>48</v>
      </c>
      <c r="D28" s="19" t="s">
        <v>40</v>
      </c>
      <c r="E28" s="64"/>
      <c r="F28" s="64"/>
      <c r="H28" s="86"/>
      <c r="I28" s="86" t="s">
        <v>40</v>
      </c>
      <c r="J28" s="19" t="s">
        <v>48</v>
      </c>
      <c r="K28" s="91"/>
      <c r="L28" s="86"/>
      <c r="N28" s="20"/>
      <c r="O28" s="91"/>
      <c r="P28" s="91"/>
      <c r="Q28" s="91"/>
    </row>
    <row r="29" spans="1:18" s="22" customFormat="1" ht="18" x14ac:dyDescent="0.3">
      <c r="A29" s="102" t="s">
        <v>46</v>
      </c>
      <c r="B29" s="102"/>
      <c r="C29" s="65">
        <f>B25-E25</f>
        <v>-250</v>
      </c>
      <c r="D29" s="22">
        <f>C29*12</f>
        <v>-3000</v>
      </c>
      <c r="E29" s="69"/>
      <c r="F29" s="69"/>
      <c r="G29" s="21" t="s">
        <v>46</v>
      </c>
      <c r="H29" s="65"/>
      <c r="I29" s="65">
        <f>H25-K25</f>
        <v>-33000</v>
      </c>
      <c r="J29" s="29">
        <f>I29/12</f>
        <v>-2750</v>
      </c>
      <c r="K29" s="92"/>
      <c r="L29" s="59"/>
      <c r="N29" s="23"/>
      <c r="O29" s="97"/>
      <c r="P29" s="97"/>
      <c r="Q29" s="92"/>
    </row>
    <row r="30" spans="1:18" s="22" customFormat="1" ht="18" x14ac:dyDescent="0.3">
      <c r="A30" s="103" t="s">
        <v>46</v>
      </c>
      <c r="B30" s="103"/>
      <c r="C30" s="66">
        <f>C26-F26</f>
        <v>-250</v>
      </c>
      <c r="D30" s="22">
        <f>C30*12</f>
        <v>-3000</v>
      </c>
      <c r="E30" s="69"/>
      <c r="F30" s="69"/>
      <c r="G30" s="24" t="s">
        <v>46</v>
      </c>
      <c r="H30" s="66"/>
      <c r="I30" s="66">
        <f>I26-L26</f>
        <v>-33000</v>
      </c>
      <c r="J30" s="30">
        <f>I30/12</f>
        <v>-2750</v>
      </c>
      <c r="K30" s="92"/>
      <c r="L30" s="59"/>
      <c r="N30" s="23"/>
      <c r="O30" s="97"/>
      <c r="P30" s="97"/>
      <c r="Q30" s="92"/>
    </row>
    <row r="31" spans="1:18" s="25" customFormat="1" x14ac:dyDescent="0.3">
      <c r="B31" s="63"/>
      <c r="C31" s="63"/>
      <c r="D31" s="26"/>
      <c r="E31" s="63"/>
      <c r="F31" s="63"/>
      <c r="G31" s="27"/>
      <c r="H31" s="75"/>
      <c r="I31" s="75"/>
      <c r="K31" s="63"/>
      <c r="L31" s="63"/>
      <c r="N31" s="56"/>
      <c r="O31" s="92"/>
      <c r="P31" s="92"/>
      <c r="Q31" s="92"/>
    </row>
    <row r="32" spans="1:18" x14ac:dyDescent="0.3">
      <c r="A32" s="15"/>
    </row>
    <row r="33" spans="1:10" x14ac:dyDescent="0.3">
      <c r="A33" s="15"/>
    </row>
    <row r="34" spans="1:10" x14ac:dyDescent="0.3">
      <c r="A34" s="15"/>
    </row>
    <row r="35" spans="1:10" x14ac:dyDescent="0.3">
      <c r="A35" s="15"/>
      <c r="G35" s="28"/>
      <c r="H35" s="87"/>
      <c r="I35" s="87"/>
      <c r="J35" s="28"/>
    </row>
    <row r="36" spans="1:10" ht="21" customHeight="1" x14ac:dyDescent="0.3">
      <c r="A36" s="15"/>
      <c r="G36" s="28"/>
      <c r="H36" s="28"/>
      <c r="I36" s="28"/>
      <c r="J36" s="98"/>
    </row>
    <row r="37" spans="1:10" ht="18" customHeight="1" x14ac:dyDescent="0.3">
      <c r="A37" s="15"/>
      <c r="G37" s="28"/>
      <c r="H37" s="28"/>
      <c r="I37" s="28"/>
      <c r="J37" s="98"/>
    </row>
    <row r="38" spans="1:10" ht="18" customHeight="1" x14ac:dyDescent="0.3">
      <c r="A38" s="15"/>
      <c r="G38" s="28"/>
      <c r="H38" s="28"/>
      <c r="I38" s="28"/>
      <c r="J38" s="98"/>
    </row>
    <row r="39" spans="1:10" ht="18" customHeight="1" x14ac:dyDescent="0.3">
      <c r="A39" s="15"/>
      <c r="G39" s="28"/>
      <c r="H39" s="28"/>
      <c r="I39" s="28"/>
      <c r="J39" s="98"/>
    </row>
    <row r="40" spans="1:10" ht="18" customHeight="1" x14ac:dyDescent="0.3">
      <c r="A40" s="15"/>
      <c r="G40" s="28"/>
      <c r="H40" s="28"/>
      <c r="I40" s="28"/>
      <c r="J40" s="98"/>
    </row>
    <row r="41" spans="1:10" ht="18.600000000000001" customHeight="1" x14ac:dyDescent="0.3">
      <c r="A41" s="15"/>
      <c r="G41" s="28"/>
      <c r="H41" s="28"/>
      <c r="I41" s="28"/>
      <c r="J41" s="98"/>
    </row>
    <row r="42" spans="1:10" x14ac:dyDescent="0.3">
      <c r="A42" s="15"/>
      <c r="G42" s="28"/>
      <c r="H42" s="87"/>
      <c r="I42" s="87"/>
      <c r="J42" s="98"/>
    </row>
    <row r="43" spans="1:10" x14ac:dyDescent="0.3">
      <c r="A43" s="15"/>
    </row>
    <row r="44" spans="1:10" x14ac:dyDescent="0.3">
      <c r="A44" s="15"/>
    </row>
    <row r="45" spans="1:10" x14ac:dyDescent="0.3">
      <c r="A45" s="15"/>
    </row>
  </sheetData>
  <mergeCells count="5">
    <mergeCell ref="N3:R3"/>
    <mergeCell ref="A29:B29"/>
    <mergeCell ref="A30:B30"/>
    <mergeCell ref="A3:F3"/>
    <mergeCell ref="G3:L3"/>
  </mergeCells>
  <phoneticPr fontId="11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91534-A542-4932-B864-4F0F1AC056F8}">
  <dimension ref="A1:R17"/>
  <sheetViews>
    <sheetView topLeftCell="A8" zoomScale="50" zoomScaleNormal="50" workbookViewId="0">
      <selection activeCell="Q8" sqref="Q1:R1048576"/>
    </sheetView>
  </sheetViews>
  <sheetFormatPr defaultRowHeight="14.4" x14ac:dyDescent="0.3"/>
  <cols>
    <col min="1" max="1" width="14.44140625" customWidth="1"/>
    <col min="2" max="2" width="11" customWidth="1"/>
    <col min="4" max="4" width="24.77734375" customWidth="1"/>
    <col min="6" max="6" width="16" customWidth="1"/>
    <col min="7" max="7" width="12.44140625" customWidth="1"/>
    <col min="8" max="8" width="28.6640625" customWidth="1"/>
    <col min="18" max="18" width="16.21875" customWidth="1"/>
  </cols>
  <sheetData>
    <row r="1" spans="1:18" ht="28.8" x14ac:dyDescent="0.3">
      <c r="A1" s="105" t="s">
        <v>19</v>
      </c>
      <c r="B1" s="105"/>
      <c r="C1" s="105"/>
      <c r="D1" s="105"/>
      <c r="E1" s="105"/>
      <c r="F1" s="105"/>
      <c r="G1" s="105"/>
      <c r="H1" s="105"/>
    </row>
    <row r="2" spans="1:18" ht="21" x14ac:dyDescent="0.3">
      <c r="A2" s="106" t="s">
        <v>0</v>
      </c>
      <c r="B2" s="107"/>
      <c r="C2" s="107"/>
      <c r="D2" s="108"/>
      <c r="E2" s="6"/>
      <c r="F2" s="106" t="s">
        <v>1</v>
      </c>
      <c r="G2" s="107"/>
      <c r="H2" s="108"/>
    </row>
    <row r="3" spans="1:18" ht="31.2" x14ac:dyDescent="0.3">
      <c r="A3" s="5" t="s">
        <v>39</v>
      </c>
      <c r="B3" s="10"/>
      <c r="C3" s="10"/>
      <c r="D3" s="11"/>
      <c r="E3" s="4"/>
      <c r="F3" s="5" t="s">
        <v>39</v>
      </c>
      <c r="G3" s="10"/>
      <c r="H3" s="11"/>
    </row>
    <row r="4" spans="1:18" ht="43.2" x14ac:dyDescent="0.3">
      <c r="A4" s="1" t="s">
        <v>2</v>
      </c>
      <c r="B4" s="7">
        <v>26000</v>
      </c>
      <c r="C4" s="8">
        <v>3000</v>
      </c>
      <c r="D4" s="2" t="s">
        <v>21</v>
      </c>
      <c r="E4" s="2"/>
      <c r="F4" s="1" t="s">
        <v>3</v>
      </c>
      <c r="G4" s="9"/>
      <c r="H4" s="3" t="s">
        <v>28</v>
      </c>
    </row>
    <row r="5" spans="1:18" ht="57.6" x14ac:dyDescent="0.3">
      <c r="A5" s="1" t="s">
        <v>4</v>
      </c>
      <c r="B5" s="7">
        <v>10000</v>
      </c>
      <c r="C5" s="8"/>
      <c r="D5" s="2" t="s">
        <v>22</v>
      </c>
      <c r="E5" s="2"/>
      <c r="F5" s="1" t="s">
        <v>6</v>
      </c>
      <c r="G5" s="9"/>
      <c r="H5" s="3"/>
    </row>
    <row r="6" spans="1:18" ht="72.599999999999994" thickBot="1" x14ac:dyDescent="0.35">
      <c r="A6" s="1" t="s">
        <v>5</v>
      </c>
      <c r="B6" s="7">
        <v>0</v>
      </c>
      <c r="C6" s="8">
        <v>500</v>
      </c>
      <c r="D6" s="2" t="s">
        <v>23</v>
      </c>
      <c r="E6" s="2"/>
      <c r="F6" s="1" t="s">
        <v>8</v>
      </c>
      <c r="G6" s="9">
        <v>2000</v>
      </c>
      <c r="H6" s="3" t="s">
        <v>29</v>
      </c>
      <c r="Q6" s="31"/>
      <c r="R6" s="33"/>
    </row>
    <row r="7" spans="1:18" ht="101.4" thickBot="1" x14ac:dyDescent="0.35">
      <c r="A7" s="1" t="s">
        <v>7</v>
      </c>
      <c r="B7" s="7">
        <v>0</v>
      </c>
      <c r="C7" s="8">
        <v>1000</v>
      </c>
      <c r="D7" s="2" t="s">
        <v>24</v>
      </c>
      <c r="E7" s="2"/>
      <c r="F7" s="1" t="s">
        <v>10</v>
      </c>
      <c r="G7" s="9">
        <v>800</v>
      </c>
      <c r="H7" s="3" t="s">
        <v>30</v>
      </c>
      <c r="Q7" s="31"/>
      <c r="R7" s="33"/>
    </row>
    <row r="8" spans="1:18" ht="130.19999999999999" thickBot="1" x14ac:dyDescent="0.35">
      <c r="A8" s="1" t="s">
        <v>9</v>
      </c>
      <c r="B8" s="7">
        <v>0</v>
      </c>
      <c r="C8" s="8"/>
      <c r="D8" s="2"/>
      <c r="E8" s="2"/>
      <c r="F8" s="1" t="s">
        <v>12</v>
      </c>
      <c r="G8" s="9">
        <v>1000</v>
      </c>
      <c r="H8" s="3" t="s">
        <v>32</v>
      </c>
      <c r="Q8" s="31"/>
      <c r="R8" s="33"/>
    </row>
    <row r="9" spans="1:18" ht="58.2" thickBot="1" x14ac:dyDescent="0.35">
      <c r="A9" s="1" t="s">
        <v>11</v>
      </c>
      <c r="B9" s="7">
        <v>0</v>
      </c>
      <c r="C9" s="8"/>
      <c r="D9" s="2"/>
      <c r="E9" s="2"/>
      <c r="F9" s="1" t="s">
        <v>14</v>
      </c>
      <c r="G9" s="9">
        <v>400</v>
      </c>
      <c r="H9" s="3" t="s">
        <v>33</v>
      </c>
      <c r="Q9" s="31"/>
      <c r="R9" s="33"/>
    </row>
    <row r="10" spans="1:18" ht="58.2" thickBot="1" x14ac:dyDescent="0.35">
      <c r="A10" s="1" t="s">
        <v>13</v>
      </c>
      <c r="B10" s="7">
        <v>0</v>
      </c>
      <c r="C10" s="8">
        <v>2800</v>
      </c>
      <c r="D10" s="2" t="s">
        <v>25</v>
      </c>
      <c r="E10" s="2"/>
      <c r="F10" s="1" t="s">
        <v>16</v>
      </c>
      <c r="G10" s="9">
        <v>200</v>
      </c>
      <c r="H10" s="3" t="s">
        <v>34</v>
      </c>
      <c r="Q10" s="31"/>
      <c r="R10" s="33"/>
    </row>
    <row r="11" spans="1:18" ht="43.8" thickBot="1" x14ac:dyDescent="0.35">
      <c r="A11" s="1"/>
      <c r="B11" s="7"/>
      <c r="C11" s="8">
        <v>5460</v>
      </c>
      <c r="D11" s="2" t="s">
        <v>26</v>
      </c>
      <c r="E11" s="2"/>
      <c r="F11" s="1" t="s">
        <v>17</v>
      </c>
      <c r="G11" s="9">
        <v>200</v>
      </c>
      <c r="H11" s="3" t="s">
        <v>35</v>
      </c>
      <c r="Q11" s="31"/>
      <c r="R11" s="33"/>
    </row>
    <row r="12" spans="1:18" ht="58.2" thickBot="1" x14ac:dyDescent="0.35">
      <c r="A12" s="1" t="s">
        <v>15</v>
      </c>
      <c r="B12" s="7"/>
      <c r="C12" s="8"/>
      <c r="D12" s="2" t="s">
        <v>27</v>
      </c>
      <c r="E12" s="2"/>
      <c r="F12" s="1" t="s">
        <v>18</v>
      </c>
      <c r="G12" s="9">
        <v>200</v>
      </c>
      <c r="H12" s="3" t="s">
        <v>36</v>
      </c>
      <c r="Q12" s="31"/>
      <c r="R12" s="33"/>
    </row>
    <row r="13" spans="1:18" ht="58.2" thickBot="1" x14ac:dyDescent="0.35">
      <c r="A13" s="1"/>
      <c r="B13" s="7"/>
      <c r="C13" s="8"/>
      <c r="D13" s="2"/>
      <c r="E13" s="12"/>
      <c r="F13" s="13" t="s">
        <v>20</v>
      </c>
      <c r="G13" s="9"/>
      <c r="H13" s="3" t="s">
        <v>37</v>
      </c>
      <c r="Q13" s="31"/>
      <c r="R13" s="33"/>
    </row>
    <row r="14" spans="1:18" ht="18.600000000000001" thickBot="1" x14ac:dyDescent="0.35">
      <c r="A14" s="1"/>
      <c r="B14" s="7"/>
      <c r="C14" s="8"/>
      <c r="D14" s="2"/>
      <c r="E14" s="2"/>
      <c r="F14" s="1" t="s">
        <v>31</v>
      </c>
      <c r="G14" s="9">
        <v>3000</v>
      </c>
      <c r="H14" s="3" t="s">
        <v>38</v>
      </c>
      <c r="Q14" s="31"/>
      <c r="R14" s="33"/>
    </row>
    <row r="15" spans="1:18" ht="18.600000000000001" thickBot="1" x14ac:dyDescent="0.35">
      <c r="A15" s="1"/>
      <c r="B15" s="7"/>
      <c r="C15" s="8"/>
      <c r="D15" s="2"/>
      <c r="E15" s="2"/>
      <c r="F15" s="1" t="s">
        <v>41</v>
      </c>
      <c r="G15" s="9">
        <v>3000</v>
      </c>
      <c r="H15" s="3"/>
      <c r="Q15" s="34"/>
      <c r="R15" s="35"/>
    </row>
    <row r="17" spans="18:18" x14ac:dyDescent="0.3">
      <c r="R17" s="32"/>
    </row>
  </sheetData>
  <mergeCells count="3">
    <mergeCell ref="A1:H1"/>
    <mergeCell ref="A2:D2"/>
    <mergeCell ref="F2:H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usp24</dc:creator>
  <cp:lastModifiedBy>usp24</cp:lastModifiedBy>
  <cp:lastPrinted>2023-11-15T14:45:13Z</cp:lastPrinted>
  <dcterms:created xsi:type="dcterms:W3CDTF">2023-10-31T09:48:20Z</dcterms:created>
  <dcterms:modified xsi:type="dcterms:W3CDTF">2023-11-19T08:18:44Z</dcterms:modified>
</cp:coreProperties>
</file>